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oulignat\AppData\Local\Microsoft\Windows\INetCache\Content.Outlook\HJTPA5A5\"/>
    </mc:Choice>
  </mc:AlternateContent>
  <xr:revisionPtr revIDLastSave="0" documentId="13_ncr:1_{10CBC91C-2630-4975-907B-2E31F751EA40}" xr6:coauthVersionLast="47" xr6:coauthVersionMax="47" xr10:uidLastSave="{00000000-0000-0000-0000-000000000000}"/>
  <bookViews>
    <workbookView xWindow="-120" yWindow="-120" windowWidth="29040" windowHeight="15840" xr2:uid="{84EDE51E-D09F-4123-8008-F6803F575154}"/>
  </bookViews>
  <sheets>
    <sheet name="Feuil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85" i="1"/>
  <c r="G81" i="1"/>
  <c r="G80" i="1"/>
  <c r="G76" i="1"/>
  <c r="G75" i="1"/>
  <c r="E74" i="1"/>
  <c r="G74" i="1" s="1"/>
  <c r="G73" i="1"/>
  <c r="G70" i="1"/>
  <c r="E66" i="1"/>
  <c r="G66" i="1" s="1"/>
  <c r="G65" i="1"/>
  <c r="G61" i="1"/>
  <c r="G60" i="1"/>
  <c r="G59" i="1"/>
  <c r="G57" i="1"/>
  <c r="G56" i="1"/>
  <c r="G48" i="1"/>
  <c r="G47" i="1"/>
  <c r="G46" i="1"/>
  <c r="G44" i="1"/>
  <c r="G43" i="1"/>
  <c r="G40" i="1"/>
  <c r="G38" i="1"/>
  <c r="G37" i="1"/>
  <c r="G36" i="1"/>
  <c r="G35" i="1"/>
  <c r="G34" i="1"/>
  <c r="G91" i="1" l="1"/>
  <c r="D116" i="1" s="1"/>
  <c r="D112" i="1" l="1"/>
  <c r="D117" i="1" s="1"/>
  <c r="D119" i="1" s="1"/>
  <c r="D120" i="1" s="1"/>
</calcChain>
</file>

<file path=xl/sharedStrings.xml><?xml version="1.0" encoding="utf-8"?>
<sst xmlns="http://schemas.openxmlformats.org/spreadsheetml/2006/main" count="112" uniqueCount="102">
  <si>
    <t xml:space="preserve">  </t>
  </si>
  <si>
    <t>FIXATION DES TACHES DU GARDIEN CONCIERGE</t>
  </si>
  <si>
    <t xml:space="preserve">Nom : </t>
  </si>
  <si>
    <t>remplaçant</t>
  </si>
  <si>
    <t xml:space="preserve">Immeuble : </t>
  </si>
  <si>
    <t xml:space="preserve">Prénom  : </t>
  </si>
  <si>
    <t>CARACTÉRISTIQUES ATTENANTES A L'IMMEUBLE</t>
  </si>
  <si>
    <t xml:space="preserve">Nbre de locaux principaux à usage : </t>
  </si>
  <si>
    <t xml:space="preserve">Surfaces : </t>
  </si>
  <si>
    <t xml:space="preserve">Nombre de : </t>
  </si>
  <si>
    <t xml:space="preserve"> - commercial : </t>
  </si>
  <si>
    <t xml:space="preserve"> - Trottoirs (m²) :                                </t>
  </si>
  <si>
    <t xml:space="preserve">     - ascenseurs : </t>
  </si>
  <si>
    <t xml:space="preserve"> - professionnel : </t>
  </si>
  <si>
    <t xml:space="preserve"> - Cours, parking (m²) :                       </t>
  </si>
  <si>
    <t xml:space="preserve">     - chaufferies : </t>
  </si>
  <si>
    <t xml:space="preserve"> - d'habitation :</t>
  </si>
  <si>
    <t xml:space="preserve"> - espaces verts (m²) :                         </t>
  </si>
  <si>
    <t xml:space="preserve">Total : </t>
  </si>
  <si>
    <t xml:space="preserve">    Total (m²) :                                      </t>
  </si>
  <si>
    <t xml:space="preserve">CARACTÉRISTIQUES DE L'EMPLOI </t>
  </si>
  <si>
    <t>En application de l'avenant n° 57 à la Convention Collective des Gardiens, Concierges et Employés d'immeubles</t>
  </si>
  <si>
    <t xml:space="preserve">Gardien Concierge  </t>
  </si>
  <si>
    <t>Catégorie B</t>
  </si>
  <si>
    <t>Superficie du logement</t>
  </si>
  <si>
    <t xml:space="preserve">Niveau </t>
  </si>
  <si>
    <t>coût au m² / log. cat. I</t>
  </si>
  <si>
    <t>Coefficient hiérarchique</t>
  </si>
  <si>
    <t xml:space="preserve">DÉTAIL ET DÉCOMPTE DES TÂCHES </t>
  </si>
  <si>
    <t>En application du barème prévu par l'Annexe I à la Convention Collective des Gardiens, Concierges et Employés d'immeubles du 11 décembre 1979</t>
  </si>
  <si>
    <t>TÂCHES</t>
  </si>
  <si>
    <t>BARÈME</t>
  </si>
  <si>
    <t>DÉCOMPTE</t>
  </si>
  <si>
    <t>Base</t>
  </si>
  <si>
    <t>Unités de valeur</t>
  </si>
  <si>
    <t>Nombre de bases</t>
  </si>
  <si>
    <t>Nombre d'UV</t>
  </si>
  <si>
    <t xml:space="preserve">I - Tâches générales : </t>
  </si>
  <si>
    <r>
      <t>a)</t>
    </r>
    <r>
      <rPr>
        <sz val="10"/>
        <rFont val="Times New Roman"/>
        <family val="1"/>
      </rPr>
      <t xml:space="preserve"> Surveillance des ascenseurs</t>
    </r>
  </si>
  <si>
    <t xml:space="preserve">Par unité </t>
  </si>
  <si>
    <t xml:space="preserve">          - Le premier</t>
  </si>
  <si>
    <t xml:space="preserve">          - Chacun des suivants </t>
  </si>
  <si>
    <r>
      <t xml:space="preserve">b) </t>
    </r>
    <r>
      <rPr>
        <sz val="10"/>
        <rFont val="Times New Roman"/>
        <family val="1"/>
      </rPr>
      <t>Surveillance de la chaufferie</t>
    </r>
  </si>
  <si>
    <t xml:space="preserve">    Surveillance du chauffage urbain</t>
  </si>
  <si>
    <r>
      <t xml:space="preserve">c) </t>
    </r>
    <r>
      <rPr>
        <sz val="10"/>
        <rFont val="Times New Roman"/>
        <family val="1"/>
      </rPr>
      <t>Surveillance pendant l'exécution des tâches.</t>
    </r>
  </si>
  <si>
    <t>Par local principal</t>
  </si>
  <si>
    <r>
      <t>d)</t>
    </r>
    <r>
      <rPr>
        <sz val="10"/>
        <rFont val="Times New Roman"/>
        <family val="1"/>
      </rPr>
      <t xml:space="preserve"> Contrôle et coordination de préposés de l'employeur.</t>
    </r>
  </si>
  <si>
    <r>
      <t>e)</t>
    </r>
    <r>
      <rPr>
        <sz val="10"/>
        <rFont val="Times New Roman"/>
        <family val="1"/>
      </rPr>
      <t xml:space="preserve"> Contrôle des tâches des préposés d'entreprises extérieures.</t>
    </r>
  </si>
  <si>
    <t xml:space="preserve">II - Tâches administratives : </t>
  </si>
  <si>
    <r>
      <t>a)</t>
    </r>
    <r>
      <rPr>
        <sz val="10"/>
        <rFont val="Times New Roman"/>
        <family val="1"/>
      </rPr>
      <t xml:space="preserve"> Travaux courants</t>
    </r>
  </si>
  <si>
    <r>
      <t xml:space="preserve">b) </t>
    </r>
    <r>
      <rPr>
        <sz val="10"/>
        <rFont val="Times New Roman"/>
        <family val="1"/>
      </rPr>
      <t xml:space="preserve">Perception des loyers et/ou des charges : </t>
    </r>
  </si>
  <si>
    <t xml:space="preserve">      - Trimestriellement</t>
  </si>
  <si>
    <t xml:space="preserve">      - Mensuellement</t>
  </si>
  <si>
    <r>
      <t>c)</t>
    </r>
    <r>
      <rPr>
        <sz val="10"/>
        <rFont val="Times New Roman"/>
        <family val="1"/>
      </rPr>
      <t xml:space="preserve"> Visite des logements à louer</t>
    </r>
  </si>
  <si>
    <r>
      <t>d)</t>
    </r>
    <r>
      <rPr>
        <sz val="10"/>
        <rFont val="Times New Roman"/>
        <family val="1"/>
      </rPr>
      <t xml:space="preserve"> Etat des lieux</t>
    </r>
  </si>
  <si>
    <t>III - Propreté et entretien des parties communes :</t>
  </si>
  <si>
    <r>
      <t>a)</t>
    </r>
    <r>
      <rPr>
        <sz val="10"/>
        <rFont val="Times New Roman"/>
        <family val="1"/>
      </rPr>
      <t xml:space="preserve"> Ordures ménagères</t>
    </r>
  </si>
  <si>
    <t>Débouchage des gaines et vide-ordures</t>
  </si>
  <si>
    <r>
      <t xml:space="preserve">b) </t>
    </r>
    <r>
      <rPr>
        <sz val="10"/>
        <rFont val="Times New Roman"/>
        <family val="1"/>
      </rPr>
      <t xml:space="preserve">Courrier : </t>
    </r>
  </si>
  <si>
    <t xml:space="preserve">     - Service réduit</t>
  </si>
  <si>
    <t xml:space="preserve">     - Service normal</t>
  </si>
  <si>
    <t xml:space="preserve">     - Porté </t>
  </si>
  <si>
    <r>
      <t>c)</t>
    </r>
    <r>
      <rPr>
        <sz val="10"/>
        <rFont val="Times New Roman"/>
        <family val="1"/>
      </rPr>
      <t xml:space="preserve"> Nettoyage des parties communes : </t>
    </r>
  </si>
  <si>
    <r>
      <t xml:space="preserve">    </t>
    </r>
    <r>
      <rPr>
        <b/>
        <sz val="10"/>
        <rFont val="Times New Roman"/>
        <family val="1"/>
      </rPr>
      <t>1/</t>
    </r>
    <r>
      <rPr>
        <sz val="10"/>
        <rFont val="Times New Roman"/>
        <family val="1"/>
      </rPr>
      <t xml:space="preserve"> Halls d'entrée, tapis-brosses et portes en glace : </t>
    </r>
  </si>
  <si>
    <t xml:space="preserve">      - Pour 2 fois par semaine.</t>
  </si>
  <si>
    <t xml:space="preserve">      - Pour X fois par semaine :</t>
  </si>
  <si>
    <r>
      <t xml:space="preserve">    </t>
    </r>
    <r>
      <rPr>
        <b/>
        <sz val="10"/>
        <rFont val="Times New Roman"/>
        <family val="1"/>
      </rPr>
      <t xml:space="preserve"> 2/</t>
    </r>
    <r>
      <rPr>
        <sz val="10"/>
        <rFont val="Times New Roman"/>
        <family val="1"/>
      </rPr>
      <t xml:space="preserve"> Cages d'escaliers, locaux communs et circulations diverses :</t>
    </r>
  </si>
  <si>
    <t xml:space="preserve">      - Pour 1 fois par semaine.</t>
  </si>
  <si>
    <t>(Escaliers de services, couloirs caves, 1 fois par mois)</t>
  </si>
  <si>
    <r>
      <t xml:space="preserve">    </t>
    </r>
    <r>
      <rPr>
        <b/>
        <sz val="10"/>
        <rFont val="Times New Roman"/>
        <family val="1"/>
      </rPr>
      <t xml:space="preserve"> 3/ </t>
    </r>
    <r>
      <rPr>
        <sz val="10"/>
        <rFont val="Times New Roman"/>
        <family val="1"/>
      </rPr>
      <t xml:space="preserve">Vitres, parois vitrées et cuivres : </t>
    </r>
  </si>
  <si>
    <t xml:space="preserve">      - Pour 1 fois par mois.</t>
  </si>
  <si>
    <t xml:space="preserve">      - Pour X fois par mois :</t>
  </si>
  <si>
    <r>
      <t>d)</t>
    </r>
    <r>
      <rPr>
        <sz val="10"/>
        <rFont val="Times New Roman"/>
        <family val="1"/>
      </rPr>
      <t xml:space="preserve"> Nettoyage des ascenseurs</t>
    </r>
  </si>
  <si>
    <t>Par ascenseur</t>
  </si>
  <si>
    <t xml:space="preserve">IV - Entretien de propreté des espaces libres : </t>
  </si>
  <si>
    <t>Par tranche de 100 m² (2)</t>
  </si>
  <si>
    <t xml:space="preserve">  - Entretien de propreté des espaces verts.</t>
  </si>
  <si>
    <t xml:space="preserve">V - Travaux spécialisés : </t>
  </si>
  <si>
    <t>Par heure</t>
  </si>
  <si>
    <t xml:space="preserve">      - Travaux qualifiés :</t>
  </si>
  <si>
    <t xml:space="preserve">TOTAL  (T) </t>
  </si>
  <si>
    <t>(1) Si les fréquences demandées sont plus ou moins importantes que celles prévues à la ligne précédente, le nombre d'UV sera augmenté ou réduit en proportion.</t>
  </si>
  <si>
    <t>(2) Pour un minimum de 20 UV</t>
  </si>
  <si>
    <t>(T) Ce total ne peut pas excéder 12.000 UV.</t>
  </si>
  <si>
    <t>A renseigner si besoin</t>
  </si>
  <si>
    <t>DÉCOMPTE DU NOMBRE D'UV</t>
  </si>
  <si>
    <r>
      <t>VI - Permanence de jour :</t>
    </r>
    <r>
      <rPr>
        <sz val="12"/>
        <rFont val="Times New Roman"/>
        <family val="1"/>
      </rPr>
      <t xml:space="preserve"> pour un gardien à service permanent dont le total (T) est compris entre 3.400 et 9.000 UV, celui-ci va recevoir, pour la présence vigilante assurée hors exécution des tâches : </t>
    </r>
  </si>
  <si>
    <t>Si permanence de jour, saisir 1 :</t>
  </si>
  <si>
    <t xml:space="preserve">                   - 1.000 UV ou, si le calcul est plus favorable : </t>
  </si>
  <si>
    <t xml:space="preserve">                   - (10.000 - T) / 2 =</t>
  </si>
  <si>
    <t>UV</t>
  </si>
  <si>
    <t>Au-delà de 9.000 UV totalisés en (T), le gardien sera classé à service complet, avec attribution de 10.000 UV si la permanence est demandée.</t>
  </si>
  <si>
    <r>
      <t>VII - Majoration de 25%</t>
    </r>
    <r>
      <rPr>
        <sz val="12"/>
        <rFont val="Times New Roman"/>
        <family val="1"/>
      </rPr>
      <t xml:space="preserve"> lorsque le total (T) excède 10.000 UV :</t>
    </r>
  </si>
  <si>
    <t xml:space="preserve">                   (T - 10.000) * 0,25 =</t>
  </si>
  <si>
    <t>Total = (T + VI ou + VII) =</t>
  </si>
  <si>
    <t xml:space="preserve">Arrondi à la centaine supérieure : </t>
  </si>
  <si>
    <t>Soit un taux d'emploi de</t>
  </si>
  <si>
    <t>des bips parkings, changement des codes des platines</t>
  </si>
  <si>
    <t xml:space="preserve">Gestion contrôle des accès, gestion des pass vigik habitation </t>
  </si>
  <si>
    <t>Exploitation de la vidéo surveillance, surveillance physique dans les batiments, sous sols</t>
  </si>
  <si>
    <t>serrurerie, electricité, petite plomberie</t>
  </si>
  <si>
    <t xml:space="preserve">  -  trottoirs( cas de neige) allées jardins ( nettoyage + cas de neige)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</si>
</sst>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0\ &quot;€&quot;;[Red]\-#,##0.000\ &quot;€&quot;"/>
    <numFmt numFmtId="165" formatCode="#,##0.00\ &quot;€&quot;"/>
    <numFmt numFmtId="166" formatCode="#,##0.0"/>
  </numFmts>
  <fonts count="15" x14ac:knownFonts="1">
    <font>
      <sz val="10"/>
      <name val="Arial"/>
    </font>
    <font>
      <b/>
      <sz val="12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sz val="12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/>
    <xf numFmtId="0" fontId="4" fillId="0" borderId="0" xfId="0" applyFont="1"/>
    <xf numFmtId="0" fontId="4" fillId="0" borderId="0" xfId="0" applyFont="1" applyAlignment="1">
      <alignment vertical="justify"/>
    </xf>
    <xf numFmtId="0" fontId="5" fillId="0" borderId="0" xfId="0" applyFont="1" applyAlignment="1">
      <alignment vertical="justify"/>
    </xf>
    <xf numFmtId="0" fontId="6" fillId="0" borderId="0" xfId="0" applyFont="1" applyAlignment="1">
      <alignment vertical="justify"/>
    </xf>
    <xf numFmtId="0" fontId="6" fillId="0" borderId="27" xfId="0" applyFont="1" applyBorder="1"/>
    <xf numFmtId="0" fontId="0" fillId="0" borderId="28" xfId="0" applyBorder="1"/>
    <xf numFmtId="0" fontId="6" fillId="0" borderId="29" xfId="0" applyFont="1" applyBorder="1" applyAlignment="1">
      <alignment vertical="justify"/>
    </xf>
    <xf numFmtId="0" fontId="7" fillId="0" borderId="0" xfId="0" applyFont="1" applyAlignment="1">
      <alignment horizontal="center" vertical="justify"/>
    </xf>
    <xf numFmtId="0" fontId="9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vertical="justify"/>
    </xf>
    <xf numFmtId="0" fontId="0" fillId="0" borderId="2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7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justify"/>
    </xf>
    <xf numFmtId="0" fontId="6" fillId="0" borderId="36" xfId="0" applyFont="1" applyBorder="1" applyAlignment="1">
      <alignment vertical="justify"/>
    </xf>
    <xf numFmtId="0" fontId="0" fillId="0" borderId="36" xfId="0" applyBorder="1"/>
    <xf numFmtId="0" fontId="6" fillId="0" borderId="37" xfId="0" applyFont="1" applyBorder="1" applyAlignment="1">
      <alignment horizontal="center" vertical="center"/>
    </xf>
    <xf numFmtId="0" fontId="6" fillId="0" borderId="0" xfId="0" applyFont="1"/>
    <xf numFmtId="0" fontId="0" fillId="3" borderId="38" xfId="0" applyFill="1" applyBorder="1"/>
    <xf numFmtId="0" fontId="6" fillId="0" borderId="29" xfId="0" applyFont="1" applyBorder="1"/>
    <xf numFmtId="0" fontId="6" fillId="0" borderId="39" xfId="0" applyFont="1" applyBorder="1" applyAlignment="1">
      <alignment horizontal="center" vertical="center"/>
    </xf>
    <xf numFmtId="0" fontId="6" fillId="0" borderId="16" xfId="0" applyFont="1" applyBorder="1"/>
    <xf numFmtId="164" fontId="6" fillId="0" borderId="42" xfId="0" applyNumberFormat="1" applyFont="1" applyBorder="1"/>
    <xf numFmtId="0" fontId="6" fillId="0" borderId="35" xfId="0" applyFont="1" applyBorder="1"/>
    <xf numFmtId="0" fontId="6" fillId="0" borderId="18" xfId="0" applyFont="1" applyBorder="1" applyAlignment="1">
      <alignment horizontal="center" vertical="center"/>
    </xf>
    <xf numFmtId="0" fontId="0" fillId="0" borderId="43" xfId="0" applyBorder="1"/>
    <xf numFmtId="8" fontId="6" fillId="0" borderId="0" xfId="0" applyNumberFormat="1" applyFont="1"/>
    <xf numFmtId="0" fontId="7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0" borderId="51" xfId="0" applyFont="1" applyBorder="1"/>
    <xf numFmtId="0" fontId="6" fillId="0" borderId="45" xfId="0" applyFont="1" applyBorder="1"/>
    <xf numFmtId="0" fontId="6" fillId="0" borderId="46" xfId="0" applyFont="1" applyBorder="1"/>
    <xf numFmtId="3" fontId="6" fillId="0" borderId="0" xfId="0" applyNumberFormat="1" applyFont="1"/>
    <xf numFmtId="3" fontId="6" fillId="0" borderId="4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0" fontId="6" fillId="0" borderId="54" xfId="0" applyFont="1" applyBorder="1"/>
    <xf numFmtId="0" fontId="6" fillId="0" borderId="5" xfId="0" applyFont="1" applyBorder="1"/>
    <xf numFmtId="3" fontId="6" fillId="0" borderId="5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5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56" xfId="0" applyNumberFormat="1" applyFont="1" applyBorder="1" applyAlignment="1">
      <alignment horizontal="center" vertical="center"/>
    </xf>
    <xf numFmtId="3" fontId="6" fillId="0" borderId="5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0" fillId="0" borderId="51" xfId="0" applyBorder="1"/>
    <xf numFmtId="3" fontId="6" fillId="0" borderId="58" xfId="0" applyNumberFormat="1" applyFont="1" applyBorder="1"/>
    <xf numFmtId="3" fontId="6" fillId="0" borderId="45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60" xfId="0" applyNumberFormat="1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center" vertical="center"/>
    </xf>
    <xf numFmtId="0" fontId="7" fillId="0" borderId="21" xfId="0" applyFont="1" applyBorder="1"/>
    <xf numFmtId="0" fontId="6" fillId="0" borderId="21" xfId="0" applyFont="1" applyBorder="1"/>
    <xf numFmtId="0" fontId="6" fillId="0" borderId="21" xfId="0" applyFont="1" applyBorder="1" applyAlignment="1">
      <alignment horizontal="center" vertical="center"/>
    </xf>
    <xf numFmtId="165" fontId="6" fillId="0" borderId="21" xfId="0" applyNumberFormat="1" applyFont="1" applyBorder="1"/>
    <xf numFmtId="0" fontId="7" fillId="0" borderId="0" xfId="0" applyFont="1"/>
    <xf numFmtId="165" fontId="6" fillId="0" borderId="0" xfId="0" applyNumberFormat="1" applyFont="1"/>
    <xf numFmtId="3" fontId="6" fillId="0" borderId="25" xfId="0" applyNumberFormat="1" applyFont="1" applyBorder="1" applyAlignment="1">
      <alignment horizontal="center" vertical="center"/>
    </xf>
    <xf numFmtId="3" fontId="0" fillId="0" borderId="53" xfId="0" applyNumberFormat="1" applyBorder="1"/>
    <xf numFmtId="3" fontId="0" fillId="0" borderId="0" xfId="0" applyNumberFormat="1"/>
    <xf numFmtId="3" fontId="6" fillId="0" borderId="39" xfId="0" applyNumberFormat="1" applyFont="1" applyBorder="1" applyAlignment="1">
      <alignment horizontal="center" vertical="center"/>
    </xf>
    <xf numFmtId="0" fontId="6" fillId="3" borderId="64" xfId="0" applyFont="1" applyFill="1" applyBorder="1" applyAlignment="1">
      <alignment horizontal="center"/>
    </xf>
    <xf numFmtId="166" fontId="6" fillId="0" borderId="5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0" fontId="6" fillId="3" borderId="67" xfId="0" applyFont="1" applyFill="1" applyBorder="1" applyAlignment="1">
      <alignment horizontal="center"/>
    </xf>
    <xf numFmtId="0" fontId="6" fillId="0" borderId="60" xfId="0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vertical="center"/>
    </xf>
    <xf numFmtId="3" fontId="6" fillId="0" borderId="52" xfId="0" applyNumberFormat="1" applyFont="1" applyBorder="1" applyAlignment="1">
      <alignment vertical="center"/>
    </xf>
    <xf numFmtId="0" fontId="6" fillId="0" borderId="48" xfId="0" applyFont="1" applyBorder="1" applyAlignment="1">
      <alignment horizontal="center" vertical="center" wrapText="1"/>
    </xf>
    <xf numFmtId="3" fontId="6" fillId="0" borderId="48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60" xfId="0" applyFont="1" applyBorder="1"/>
    <xf numFmtId="0" fontId="6" fillId="0" borderId="34" xfId="0" applyFont="1" applyBorder="1"/>
    <xf numFmtId="0" fontId="12" fillId="3" borderId="74" xfId="0" applyFont="1" applyFill="1" applyBorder="1"/>
    <xf numFmtId="0" fontId="12" fillId="0" borderId="0" xfId="0" applyFont="1"/>
    <xf numFmtId="0" fontId="0" fillId="3" borderId="75" xfId="0" applyFill="1" applyBorder="1" applyAlignment="1">
      <alignment horizontal="center"/>
    </xf>
    <xf numFmtId="0" fontId="13" fillId="0" borderId="29" xfId="0" applyFont="1" applyBorder="1"/>
    <xf numFmtId="0" fontId="13" fillId="0" borderId="0" xfId="0" applyFont="1"/>
    <xf numFmtId="0" fontId="13" fillId="0" borderId="34" xfId="0" applyFont="1" applyBorder="1"/>
    <xf numFmtId="3" fontId="4" fillId="0" borderId="53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13" fillId="0" borderId="35" xfId="0" applyFont="1" applyBorder="1"/>
    <xf numFmtId="0" fontId="13" fillId="0" borderId="16" xfId="0" applyFont="1" applyBorder="1"/>
    <xf numFmtId="0" fontId="4" fillId="0" borderId="76" xfId="0" applyFont="1" applyBorder="1" applyAlignment="1">
      <alignment horizontal="center" vertical="center"/>
    </xf>
    <xf numFmtId="0" fontId="4" fillId="0" borderId="33" xfId="0" applyFont="1" applyBorder="1" applyAlignment="1">
      <alignment horizontal="left"/>
    </xf>
    <xf numFmtId="0" fontId="13" fillId="0" borderId="19" xfId="0" applyFont="1" applyBorder="1"/>
    <xf numFmtId="0" fontId="4" fillId="0" borderId="29" xfId="0" applyFont="1" applyBorder="1"/>
    <xf numFmtId="3" fontId="7" fillId="0" borderId="5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34" xfId="0" applyFont="1" applyBorder="1"/>
    <xf numFmtId="0" fontId="4" fillId="0" borderId="35" xfId="0" applyFont="1" applyBorder="1"/>
    <xf numFmtId="9" fontId="7" fillId="0" borderId="60" xfId="0" applyNumberFormat="1" applyFont="1" applyBorder="1" applyAlignment="1">
      <alignment horizontal="center"/>
    </xf>
    <xf numFmtId="0" fontId="4" fillId="0" borderId="19" xfId="0" applyFont="1" applyBorder="1"/>
    <xf numFmtId="0" fontId="14" fillId="0" borderId="0" xfId="0" applyFont="1"/>
    <xf numFmtId="0" fontId="7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vertical="justify"/>
    </xf>
    <xf numFmtId="0" fontId="0" fillId="0" borderId="23" xfId="0" applyBorder="1" applyAlignment="1">
      <alignment vertical="justify"/>
    </xf>
    <xf numFmtId="0" fontId="6" fillId="0" borderId="24" xfId="0" applyFont="1" applyBorder="1" applyAlignment="1">
      <alignment vertical="justify"/>
    </xf>
    <xf numFmtId="0" fontId="6" fillId="0" borderId="25" xfId="0" applyFont="1" applyBorder="1" applyAlignment="1">
      <alignment vertical="justify"/>
    </xf>
    <xf numFmtId="0" fontId="6" fillId="0" borderId="26" xfId="0" applyFont="1" applyBorder="1" applyAlignment="1">
      <alignment vertical="justify"/>
    </xf>
    <xf numFmtId="0" fontId="0" fillId="0" borderId="27" xfId="0" applyBorder="1"/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vertical="justify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44" xfId="0" applyFont="1" applyBorder="1"/>
    <xf numFmtId="0" fontId="7" fillId="0" borderId="45" xfId="0" applyFont="1" applyBorder="1"/>
    <xf numFmtId="0" fontId="7" fillId="0" borderId="50" xfId="0" applyFont="1" applyBorder="1"/>
    <xf numFmtId="0" fontId="6" fillId="0" borderId="32" xfId="0" applyFont="1" applyBorder="1" applyAlignment="1">
      <alignment vertical="justify"/>
    </xf>
    <xf numFmtId="0" fontId="6" fillId="0" borderId="33" xfId="0" applyFont="1" applyBorder="1" applyAlignment="1">
      <alignment vertical="justify"/>
    </xf>
    <xf numFmtId="0" fontId="6" fillId="0" borderId="35" xfId="0" applyFont="1" applyBorder="1" applyAlignment="1">
      <alignment vertical="justify"/>
    </xf>
    <xf numFmtId="0" fontId="6" fillId="0" borderId="16" xfId="0" applyFont="1" applyBorder="1" applyAlignment="1">
      <alignment vertical="justify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0" borderId="2" xfId="0" applyFont="1" applyBorder="1" applyAlignment="1">
      <alignment vertical="justify"/>
    </xf>
    <xf numFmtId="0" fontId="6" fillId="0" borderId="1" xfId="0" applyFont="1" applyBorder="1"/>
    <xf numFmtId="0" fontId="6" fillId="0" borderId="3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15" xfId="0" applyFont="1" applyBorder="1"/>
    <xf numFmtId="0" fontId="6" fillId="0" borderId="17" xfId="0" applyFont="1" applyBorder="1"/>
    <xf numFmtId="0" fontId="6" fillId="0" borderId="29" xfId="0" applyFont="1" applyBorder="1"/>
    <xf numFmtId="0" fontId="6" fillId="0" borderId="0" xfId="0" applyFont="1"/>
    <xf numFmtId="3" fontId="6" fillId="0" borderId="30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justify" vertical="justify" wrapText="1"/>
    </xf>
    <xf numFmtId="0" fontId="6" fillId="0" borderId="2" xfId="0" applyFont="1" applyBorder="1" applyAlignment="1">
      <alignment horizontal="justify" vertical="justify" wrapText="1"/>
    </xf>
    <xf numFmtId="0" fontId="6" fillId="0" borderId="3" xfId="0" applyFont="1" applyBorder="1" applyAlignment="1">
      <alignment horizontal="justify" vertical="justify" wrapText="1"/>
    </xf>
    <xf numFmtId="0" fontId="6" fillId="0" borderId="35" xfId="0" applyFont="1" applyBorder="1" applyAlignment="1">
      <alignment horizontal="justify" vertical="justify" wrapText="1"/>
    </xf>
    <xf numFmtId="0" fontId="6" fillId="0" borderId="16" xfId="0" applyFont="1" applyBorder="1" applyAlignment="1">
      <alignment horizontal="justify" vertical="justify" wrapText="1"/>
    </xf>
    <xf numFmtId="0" fontId="6" fillId="0" borderId="17" xfId="0" applyFont="1" applyBorder="1" applyAlignment="1">
      <alignment horizontal="justify" vertical="justify" wrapText="1"/>
    </xf>
    <xf numFmtId="3" fontId="6" fillId="0" borderId="37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7" fillId="0" borderId="29" xfId="0" applyFont="1" applyBorder="1"/>
    <xf numFmtId="0" fontId="6" fillId="0" borderId="3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4" xfId="0" applyFont="1" applyBorder="1"/>
    <xf numFmtId="0" fontId="6" fillId="0" borderId="5" xfId="0" applyFont="1" applyBorder="1"/>
    <xf numFmtId="0" fontId="6" fillId="0" borderId="6" xfId="0" applyFont="1" applyBorder="1"/>
    <xf numFmtId="0" fontId="7" fillId="0" borderId="22" xfId="0" applyFont="1" applyBorder="1"/>
    <xf numFmtId="0" fontId="6" fillId="0" borderId="2" xfId="0" applyFont="1" applyBorder="1"/>
    <xf numFmtId="0" fontId="7" fillId="0" borderId="54" xfId="0" applyFont="1" applyBorder="1"/>
    <xf numFmtId="0" fontId="6" fillId="0" borderId="11" xfId="0" applyFont="1" applyBorder="1" applyAlignment="1">
      <alignment horizontal="center" vertical="center" wrapText="1"/>
    </xf>
    <xf numFmtId="0" fontId="0" fillId="0" borderId="39" xfId="0" applyBorder="1"/>
    <xf numFmtId="0" fontId="0" fillId="0" borderId="18" xfId="0" applyBorder="1"/>
    <xf numFmtId="0" fontId="7" fillId="0" borderId="2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3" fontId="6" fillId="0" borderId="1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0" fontId="7" fillId="0" borderId="24" xfId="0" applyFont="1" applyBorder="1" applyAlignment="1">
      <alignment horizontal="justify" vertical="justify" wrapText="1"/>
    </xf>
    <xf numFmtId="0" fontId="6" fillId="0" borderId="25" xfId="0" applyFont="1" applyBorder="1" applyAlignment="1">
      <alignment horizontal="justify" vertical="justify" wrapText="1"/>
    </xf>
    <xf numFmtId="0" fontId="6" fillId="0" borderId="27" xfId="0" applyFont="1" applyBorder="1" applyAlignment="1">
      <alignment horizontal="justify" vertical="justify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justify" vertical="justify" wrapText="1"/>
    </xf>
    <xf numFmtId="0" fontId="6" fillId="0" borderId="5" xfId="0" applyFont="1" applyBorder="1" applyAlignment="1">
      <alignment horizontal="justify" vertical="justify" wrapText="1"/>
    </xf>
    <xf numFmtId="0" fontId="6" fillId="0" borderId="6" xfId="0" applyFont="1" applyBorder="1" applyAlignment="1">
      <alignment horizontal="justify" vertical="justify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5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6" fillId="0" borderId="62" xfId="0" applyNumberFormat="1" applyFont="1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0" fontId="7" fillId="0" borderId="63" xfId="0" applyFont="1" applyBorder="1"/>
    <xf numFmtId="0" fontId="6" fillId="0" borderId="9" xfId="0" applyFont="1" applyBorder="1"/>
    <xf numFmtId="0" fontId="0" fillId="0" borderId="3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6" fillId="0" borderId="22" xfId="0" applyFont="1" applyBorder="1" applyAlignment="1">
      <alignment wrapText="1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7" fillId="0" borderId="24" xfId="0" applyFont="1" applyBorder="1"/>
    <xf numFmtId="0" fontId="6" fillId="0" borderId="25" xfId="0" applyFont="1" applyBorder="1"/>
    <xf numFmtId="0" fontId="6" fillId="0" borderId="27" xfId="0" applyFont="1" applyBorder="1"/>
    <xf numFmtId="0" fontId="7" fillId="0" borderId="32" xfId="0" applyFont="1" applyBorder="1"/>
    <xf numFmtId="0" fontId="6" fillId="0" borderId="59" xfId="0" applyFont="1" applyBorder="1"/>
    <xf numFmtId="0" fontId="6" fillId="0" borderId="33" xfId="0" applyFont="1" applyBorder="1"/>
    <xf numFmtId="0" fontId="7" fillId="0" borderId="2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9" xfId="0" applyFont="1" applyBorder="1" applyAlignment="1">
      <alignment horizontal="justify" wrapText="1"/>
    </xf>
    <xf numFmtId="0" fontId="6" fillId="0" borderId="0" xfId="0" applyFont="1" applyAlignment="1">
      <alignment horizontal="justify" wrapText="1"/>
    </xf>
    <xf numFmtId="0" fontId="6" fillId="0" borderId="41" xfId="0" applyFont="1" applyBorder="1" applyAlignment="1">
      <alignment horizontal="justify" wrapText="1"/>
    </xf>
    <xf numFmtId="0" fontId="6" fillId="0" borderId="65" xfId="0" applyFont="1" applyBorder="1" applyAlignment="1">
      <alignment horizontal="justify" wrapText="1"/>
    </xf>
    <xf numFmtId="0" fontId="6" fillId="0" borderId="66" xfId="0" applyFont="1" applyBorder="1" applyAlignment="1">
      <alignment horizontal="justify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5" xfId="0" applyBorder="1"/>
    <xf numFmtId="3" fontId="6" fillId="0" borderId="11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62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wrapText="1"/>
    </xf>
    <xf numFmtId="0" fontId="6" fillId="0" borderId="39" xfId="0" applyFont="1" applyBorder="1" applyAlignment="1">
      <alignment horizontal="justify" wrapText="1"/>
    </xf>
    <xf numFmtId="0" fontId="6" fillId="0" borderId="14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29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1" xfId="0" applyFont="1" applyBorder="1" applyAlignment="1">
      <alignment horizontal="left" wrapText="1"/>
    </xf>
    <xf numFmtId="0" fontId="6" fillId="0" borderId="65" xfId="0" applyFont="1" applyBorder="1" applyAlignment="1">
      <alignment wrapText="1"/>
    </xf>
    <xf numFmtId="0" fontId="6" fillId="0" borderId="66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32" xfId="0" applyFont="1" applyBorder="1" applyAlignment="1">
      <alignment horizontal="justify" vertical="center"/>
    </xf>
    <xf numFmtId="0" fontId="6" fillId="0" borderId="59" xfId="0" applyFont="1" applyBorder="1" applyAlignment="1">
      <alignment horizontal="justify" vertical="center"/>
    </xf>
    <xf numFmtId="0" fontId="6" fillId="0" borderId="33" xfId="0" applyFont="1" applyBorder="1" applyAlignment="1">
      <alignment horizontal="justify" vertical="center"/>
    </xf>
    <xf numFmtId="0" fontId="7" fillId="0" borderId="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7" fillId="0" borderId="68" xfId="0" applyFont="1" applyBorder="1" applyAlignment="1">
      <alignment wrapText="1"/>
    </xf>
    <xf numFmtId="0" fontId="7" fillId="0" borderId="37" xfId="0" applyFont="1" applyBorder="1" applyAlignment="1">
      <alignment wrapText="1"/>
    </xf>
    <xf numFmtId="3" fontId="6" fillId="0" borderId="28" xfId="0" applyNumberFormat="1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21" xfId="0" applyBorder="1"/>
    <xf numFmtId="0" fontId="0" fillId="0" borderId="13" xfId="0" applyBorder="1"/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3" fontId="7" fillId="0" borderId="72" xfId="0" applyNumberFormat="1" applyFont="1" applyBorder="1" applyAlignment="1">
      <alignment horizontal="center" vertical="center"/>
    </xf>
    <xf numFmtId="3" fontId="8" fillId="0" borderId="7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justify" wrapText="1"/>
    </xf>
    <xf numFmtId="0" fontId="7" fillId="0" borderId="7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9" fontId="6" fillId="0" borderId="69" xfId="0" applyNumberFormat="1" applyFont="1" applyBorder="1" applyAlignment="1">
      <alignment vertical="top" wrapText="1"/>
    </xf>
    <xf numFmtId="49" fontId="6" fillId="0" borderId="39" xfId="0" applyNumberFormat="1" applyFont="1" applyBorder="1" applyAlignment="1">
      <alignment vertical="top" wrapText="1"/>
    </xf>
    <xf numFmtId="0" fontId="6" fillId="0" borderId="71" xfId="0" applyFont="1" applyBorder="1" applyAlignment="1">
      <alignment horizontal="justify" vertical="justify" wrapText="1"/>
    </xf>
    <xf numFmtId="0" fontId="6" fillId="0" borderId="56" xfId="0" applyFont="1" applyBorder="1" applyAlignment="1">
      <alignment horizontal="justify" vertical="justify" wrapText="1"/>
    </xf>
    <xf numFmtId="0" fontId="7" fillId="0" borderId="68" xfId="0" applyFont="1" applyBorder="1"/>
    <xf numFmtId="0" fontId="7" fillId="0" borderId="37" xfId="0" applyFont="1" applyBorder="1"/>
    <xf numFmtId="3" fontId="6" fillId="0" borderId="55" xfId="0" applyNumberFormat="1" applyFont="1" applyBorder="1" applyAlignment="1">
      <alignment horizontal="center" vertical="center"/>
    </xf>
    <xf numFmtId="3" fontId="6" fillId="0" borderId="60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justify" wrapText="1"/>
    </xf>
    <xf numFmtId="0" fontId="6" fillId="0" borderId="16" xfId="0" applyFont="1" applyBorder="1" applyAlignment="1">
      <alignment horizontal="justify" wrapText="1"/>
    </xf>
    <xf numFmtId="0" fontId="6" fillId="0" borderId="19" xfId="0" applyFont="1" applyBorder="1" applyAlignment="1">
      <alignment horizontal="justify" wrapText="1"/>
    </xf>
    <xf numFmtId="0" fontId="4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3" fontId="7" fillId="0" borderId="48" xfId="0" applyNumberFormat="1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0" xfId="0" applyFont="1" applyBorder="1" applyAlignment="1">
      <alignment vertical="justify" wrapText="1"/>
    </xf>
    <xf numFmtId="0" fontId="4" fillId="0" borderId="29" xfId="0" applyFont="1" applyBorder="1" applyAlignment="1">
      <alignment vertical="justify" wrapText="1"/>
    </xf>
    <xf numFmtId="0" fontId="0" fillId="0" borderId="0" xfId="0"/>
    <xf numFmtId="0" fontId="13" fillId="0" borderId="29" xfId="0" applyFont="1" applyBorder="1"/>
    <xf numFmtId="0" fontId="13" fillId="0" borderId="0" xfId="0" applyFont="1"/>
    <xf numFmtId="0" fontId="13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6CB9-7FBC-4A21-96D6-9B4CAEFC8DDB}">
  <dimension ref="A2:H121"/>
  <sheetViews>
    <sheetView tabSelected="1" topLeftCell="A52" workbookViewId="0">
      <selection activeCell="A78" sqref="A78:C78"/>
    </sheetView>
  </sheetViews>
  <sheetFormatPr baseColWidth="10" defaultRowHeight="12.75" x14ac:dyDescent="0.2"/>
  <cols>
    <col min="3" max="3" width="36" customWidth="1"/>
    <col min="4" max="4" width="38.85546875" customWidth="1"/>
    <col min="6" max="6" width="17.85546875" customWidth="1"/>
  </cols>
  <sheetData>
    <row r="2" spans="1:8" ht="15.75" x14ac:dyDescent="0.25">
      <c r="B2" s="130" t="s">
        <v>0</v>
      </c>
      <c r="C2" s="130"/>
      <c r="D2" s="130"/>
      <c r="E2" s="130"/>
      <c r="F2" s="130"/>
    </row>
    <row r="4" spans="1:8" x14ac:dyDescent="0.2">
      <c r="A4" s="131" t="s">
        <v>1</v>
      </c>
      <c r="B4" s="132"/>
      <c r="C4" s="132"/>
      <c r="D4" s="132"/>
      <c r="E4" s="132"/>
      <c r="F4" s="132"/>
      <c r="G4" s="133"/>
      <c r="H4" s="1"/>
    </row>
    <row r="5" spans="1:8" x14ac:dyDescent="0.2">
      <c r="A5" s="134"/>
      <c r="B5" s="135"/>
      <c r="C5" s="135"/>
      <c r="D5" s="135"/>
      <c r="E5" s="135"/>
      <c r="F5" s="135"/>
      <c r="G5" s="136"/>
    </row>
    <row r="6" spans="1:8" ht="18.75" x14ac:dyDescent="0.2">
      <c r="A6" s="2"/>
      <c r="B6" s="2"/>
      <c r="C6" s="2"/>
      <c r="D6" s="2"/>
      <c r="E6" s="2"/>
      <c r="F6" s="2"/>
      <c r="G6" s="2"/>
    </row>
    <row r="7" spans="1:8" ht="19.5" thickBot="1" x14ac:dyDescent="0.25">
      <c r="A7" s="2"/>
      <c r="B7" s="2"/>
      <c r="C7" s="2"/>
      <c r="D7" s="2"/>
      <c r="E7" s="2"/>
      <c r="F7" s="2"/>
      <c r="G7" s="2"/>
    </row>
    <row r="8" spans="1:8" ht="15.75" x14ac:dyDescent="0.25">
      <c r="A8" s="3" t="s">
        <v>2</v>
      </c>
      <c r="B8" s="137" t="s">
        <v>3</v>
      </c>
      <c r="C8" s="138"/>
      <c r="D8" s="139"/>
      <c r="E8" s="140" t="s">
        <v>4</v>
      </c>
      <c r="F8" s="142">
        <v>1625</v>
      </c>
      <c r="G8" s="143"/>
    </row>
    <row r="9" spans="1:8" ht="16.5" thickBot="1" x14ac:dyDescent="0.3">
      <c r="A9" s="4" t="s">
        <v>5</v>
      </c>
      <c r="B9" s="144"/>
      <c r="C9" s="145"/>
      <c r="D9" s="146"/>
      <c r="E9" s="141"/>
      <c r="F9" s="147"/>
      <c r="G9" s="148"/>
    </row>
    <row r="10" spans="1:8" ht="15.75" x14ac:dyDescent="0.25">
      <c r="A10" s="6"/>
      <c r="B10" s="6"/>
      <c r="C10" s="6"/>
      <c r="D10" s="6"/>
      <c r="E10" s="7"/>
      <c r="F10" s="7"/>
      <c r="G10" s="7"/>
    </row>
    <row r="11" spans="1:8" ht="15" thickBot="1" x14ac:dyDescent="0.25">
      <c r="A11" s="8"/>
      <c r="B11" s="9"/>
      <c r="C11" s="9"/>
      <c r="D11" s="9"/>
      <c r="E11" s="9"/>
      <c r="F11" s="9"/>
      <c r="G11" s="9"/>
    </row>
    <row r="12" spans="1:8" x14ac:dyDescent="0.2">
      <c r="A12" s="118" t="s">
        <v>6</v>
      </c>
      <c r="B12" s="119"/>
      <c r="C12" s="119"/>
      <c r="D12" s="119"/>
      <c r="E12" s="119"/>
      <c r="F12" s="119"/>
      <c r="G12" s="120"/>
    </row>
    <row r="13" spans="1:8" x14ac:dyDescent="0.2">
      <c r="A13" s="121" t="s">
        <v>7</v>
      </c>
      <c r="B13" s="122"/>
      <c r="C13" s="123" t="s">
        <v>8</v>
      </c>
      <c r="D13" s="124"/>
      <c r="E13" s="125"/>
      <c r="F13" s="10" t="s">
        <v>9</v>
      </c>
      <c r="G13" s="11"/>
    </row>
    <row r="14" spans="1:8" ht="25.5" x14ac:dyDescent="0.2">
      <c r="A14" s="12" t="s">
        <v>10</v>
      </c>
      <c r="B14" s="13">
        <v>8</v>
      </c>
      <c r="C14" s="123" t="s">
        <v>11</v>
      </c>
      <c r="D14" s="126"/>
      <c r="E14" s="127">
        <v>1000</v>
      </c>
      <c r="F14" s="15" t="s">
        <v>12</v>
      </c>
      <c r="G14" s="16">
        <v>11</v>
      </c>
    </row>
    <row r="15" spans="1:8" ht="38.25" x14ac:dyDescent="0.2">
      <c r="A15" s="12" t="s">
        <v>13</v>
      </c>
      <c r="B15" s="17"/>
      <c r="C15" s="123" t="s">
        <v>14</v>
      </c>
      <c r="D15" s="129"/>
      <c r="E15" s="128"/>
      <c r="F15" s="15" t="s">
        <v>15</v>
      </c>
      <c r="G15" s="16">
        <v>2</v>
      </c>
    </row>
    <row r="16" spans="1:8" ht="26.25" thickBot="1" x14ac:dyDescent="0.25">
      <c r="A16" s="12" t="s">
        <v>16</v>
      </c>
      <c r="B16" s="17">
        <v>259</v>
      </c>
      <c r="C16" s="166" t="s">
        <v>17</v>
      </c>
      <c r="D16" s="167"/>
      <c r="E16" s="14">
        <v>1057</v>
      </c>
      <c r="F16" s="9"/>
      <c r="G16" s="18"/>
    </row>
    <row r="17" spans="1:7" ht="13.5" thickBot="1" x14ac:dyDescent="0.25">
      <c r="A17" s="19" t="s">
        <v>18</v>
      </c>
      <c r="B17" s="20">
        <v>267</v>
      </c>
      <c r="C17" s="168" t="s">
        <v>19</v>
      </c>
      <c r="D17" s="169"/>
      <c r="E17" s="21">
        <v>2057</v>
      </c>
      <c r="F17" s="22"/>
      <c r="G17" s="23"/>
    </row>
    <row r="18" spans="1:7" x14ac:dyDescent="0.2">
      <c r="A18" s="9"/>
      <c r="B18" s="9"/>
      <c r="C18" s="9"/>
      <c r="D18" s="9"/>
      <c r="E18" s="9"/>
      <c r="F18" s="9"/>
      <c r="G18" s="9"/>
    </row>
    <row r="19" spans="1:7" ht="13.5" thickBot="1" x14ac:dyDescent="0.25">
      <c r="A19" s="9"/>
      <c r="B19" s="9"/>
      <c r="C19" s="9"/>
      <c r="D19" s="9"/>
      <c r="E19" s="9"/>
      <c r="F19" s="9"/>
      <c r="G19" s="9"/>
    </row>
    <row r="20" spans="1:7" x14ac:dyDescent="0.2">
      <c r="A20" s="118" t="s">
        <v>20</v>
      </c>
      <c r="B20" s="170"/>
      <c r="C20" s="170"/>
      <c r="D20" s="170"/>
      <c r="E20" s="170"/>
      <c r="F20" s="170"/>
      <c r="G20" s="171"/>
    </row>
    <row r="21" spans="1:7" x14ac:dyDescent="0.2">
      <c r="A21" s="172" t="s">
        <v>21</v>
      </c>
      <c r="B21" s="173"/>
      <c r="C21" s="173"/>
      <c r="D21" s="173"/>
      <c r="E21" s="173"/>
      <c r="F21" s="173"/>
      <c r="G21" s="174"/>
    </row>
    <row r="22" spans="1:7" x14ac:dyDescent="0.2">
      <c r="A22" s="121" t="s">
        <v>22</v>
      </c>
      <c r="B22" s="175"/>
      <c r="C22" s="24" t="s">
        <v>23</v>
      </c>
      <c r="D22" s="176"/>
      <c r="E22" s="177"/>
      <c r="F22" s="25" t="s">
        <v>24</v>
      </c>
      <c r="G22" s="26">
        <v>56</v>
      </c>
    </row>
    <row r="23" spans="1:7" ht="13.5" thickBot="1" x14ac:dyDescent="0.25">
      <c r="A23" s="182" t="s">
        <v>25</v>
      </c>
      <c r="B23" s="183"/>
      <c r="C23" s="28"/>
      <c r="D23" s="178"/>
      <c r="E23" s="179"/>
      <c r="F23" s="29" t="s">
        <v>26</v>
      </c>
      <c r="G23" s="30">
        <v>3.593</v>
      </c>
    </row>
    <row r="24" spans="1:7" ht="13.5" thickBot="1" x14ac:dyDescent="0.25">
      <c r="A24" s="31" t="s">
        <v>27</v>
      </c>
      <c r="B24" s="29"/>
      <c r="C24" s="32">
        <v>633</v>
      </c>
      <c r="D24" s="180"/>
      <c r="E24" s="181"/>
      <c r="F24" s="29"/>
      <c r="G24" s="33"/>
    </row>
    <row r="25" spans="1:7" x14ac:dyDescent="0.2">
      <c r="A25" s="25"/>
      <c r="B25" s="25"/>
      <c r="C25" s="25"/>
      <c r="D25" s="25"/>
      <c r="E25" s="25"/>
      <c r="F25" s="25"/>
      <c r="G25" s="34"/>
    </row>
    <row r="26" spans="1:7" ht="13.5" thickBot="1" x14ac:dyDescent="0.25">
      <c r="A26" s="25"/>
      <c r="B26" s="25"/>
      <c r="C26" s="25"/>
      <c r="D26" s="25"/>
      <c r="E26" s="25"/>
      <c r="F26" s="25"/>
      <c r="G26" s="25"/>
    </row>
    <row r="27" spans="1:7" ht="16.5" thickBot="1" x14ac:dyDescent="0.25">
      <c r="A27" s="149" t="s">
        <v>28</v>
      </c>
      <c r="B27" s="150"/>
      <c r="C27" s="150"/>
      <c r="D27" s="150"/>
      <c r="E27" s="150"/>
      <c r="F27" s="150"/>
      <c r="G27" s="151"/>
    </row>
    <row r="28" spans="1:7" ht="13.5" thickBot="1" x14ac:dyDescent="0.25">
      <c r="A28" s="152" t="s">
        <v>29</v>
      </c>
      <c r="B28" s="153"/>
      <c r="C28" s="153"/>
      <c r="D28" s="153"/>
      <c r="E28" s="153"/>
      <c r="F28" s="153"/>
      <c r="G28" s="154"/>
    </row>
    <row r="29" spans="1:7" ht="14.25" x14ac:dyDescent="0.2">
      <c r="A29" s="155" t="s">
        <v>30</v>
      </c>
      <c r="B29" s="156"/>
      <c r="C29" s="157"/>
      <c r="D29" s="161" t="s">
        <v>31</v>
      </c>
      <c r="E29" s="161"/>
      <c r="F29" s="161" t="s">
        <v>32</v>
      </c>
      <c r="G29" s="162"/>
    </row>
    <row r="30" spans="1:7" ht="26.25" thickBot="1" x14ac:dyDescent="0.25">
      <c r="A30" s="158"/>
      <c r="B30" s="159"/>
      <c r="C30" s="160"/>
      <c r="D30" s="35" t="s">
        <v>33</v>
      </c>
      <c r="E30" s="35" t="s">
        <v>34</v>
      </c>
      <c r="F30" s="36" t="s">
        <v>35</v>
      </c>
      <c r="G30" s="37" t="s">
        <v>36</v>
      </c>
    </row>
    <row r="31" spans="1:7" ht="13.5" thickBot="1" x14ac:dyDescent="0.25">
      <c r="A31" s="163" t="s">
        <v>37</v>
      </c>
      <c r="B31" s="164"/>
      <c r="C31" s="165"/>
      <c r="D31" s="38"/>
      <c r="E31" s="39"/>
      <c r="F31" s="39"/>
      <c r="G31" s="40"/>
    </row>
    <row r="32" spans="1:7" x14ac:dyDescent="0.2">
      <c r="A32" s="195" t="s">
        <v>38</v>
      </c>
      <c r="B32" s="183"/>
      <c r="C32" s="179"/>
      <c r="D32" s="196" t="s">
        <v>39</v>
      </c>
      <c r="E32" s="41"/>
      <c r="F32" s="42"/>
      <c r="G32" s="43"/>
    </row>
    <row r="33" spans="1:7" x14ac:dyDescent="0.2">
      <c r="A33" s="182" t="s">
        <v>40</v>
      </c>
      <c r="B33" s="183"/>
      <c r="C33" s="179"/>
      <c r="D33" s="196"/>
      <c r="E33" s="44">
        <v>100</v>
      </c>
      <c r="F33" s="44">
        <v>0</v>
      </c>
      <c r="G33" s="45">
        <f>E33*F33</f>
        <v>0</v>
      </c>
    </row>
    <row r="34" spans="1:7" x14ac:dyDescent="0.2">
      <c r="A34" s="198" t="s">
        <v>41</v>
      </c>
      <c r="B34" s="199"/>
      <c r="C34" s="200"/>
      <c r="D34" s="196"/>
      <c r="E34" s="48">
        <v>50</v>
      </c>
      <c r="F34" s="49">
        <v>0</v>
      </c>
      <c r="G34" s="50">
        <f t="shared" ref="G34:G38" si="0">E34*F34</f>
        <v>0</v>
      </c>
    </row>
    <row r="35" spans="1:7" x14ac:dyDescent="0.2">
      <c r="A35" s="201" t="s">
        <v>42</v>
      </c>
      <c r="B35" s="202"/>
      <c r="C35" s="177"/>
      <c r="D35" s="196"/>
      <c r="E35" s="51">
        <v>200</v>
      </c>
      <c r="F35" s="52">
        <v>0</v>
      </c>
      <c r="G35" s="53">
        <f t="shared" si="0"/>
        <v>0</v>
      </c>
    </row>
    <row r="36" spans="1:7" x14ac:dyDescent="0.2">
      <c r="A36" s="198" t="s">
        <v>43</v>
      </c>
      <c r="B36" s="199"/>
      <c r="C36" s="200"/>
      <c r="D36" s="197"/>
      <c r="E36" s="44">
        <v>100</v>
      </c>
      <c r="F36" s="54">
        <v>0</v>
      </c>
      <c r="G36" s="55">
        <f t="shared" si="0"/>
        <v>0</v>
      </c>
    </row>
    <row r="37" spans="1:7" x14ac:dyDescent="0.2">
      <c r="A37" s="214" t="s">
        <v>44</v>
      </c>
      <c r="B37" s="215"/>
      <c r="C37" s="216"/>
      <c r="D37" s="217" t="s">
        <v>45</v>
      </c>
      <c r="E37" s="57">
        <v>1</v>
      </c>
      <c r="F37" s="52">
        <v>267</v>
      </c>
      <c r="G37" s="45">
        <f t="shared" si="0"/>
        <v>267</v>
      </c>
    </row>
    <row r="38" spans="1:7" x14ac:dyDescent="0.2">
      <c r="A38" s="186" t="s">
        <v>46</v>
      </c>
      <c r="B38" s="187"/>
      <c r="C38" s="188"/>
      <c r="D38" s="218"/>
      <c r="E38" s="223">
        <v>5</v>
      </c>
      <c r="F38" s="192">
        <v>0</v>
      </c>
      <c r="G38" s="184">
        <f t="shared" si="0"/>
        <v>0</v>
      </c>
    </row>
    <row r="39" spans="1:7" x14ac:dyDescent="0.2">
      <c r="A39" s="220"/>
      <c r="B39" s="221"/>
      <c r="C39" s="222"/>
      <c r="D39" s="218"/>
      <c r="E39" s="224"/>
      <c r="F39" s="225"/>
      <c r="G39" s="185"/>
    </row>
    <row r="40" spans="1:7" x14ac:dyDescent="0.2">
      <c r="A40" s="186" t="s">
        <v>47</v>
      </c>
      <c r="B40" s="187"/>
      <c r="C40" s="188"/>
      <c r="D40" s="218"/>
      <c r="E40" s="192">
        <v>1</v>
      </c>
      <c r="F40" s="192">
        <v>267</v>
      </c>
      <c r="G40" s="184">
        <f>E40*F40</f>
        <v>267</v>
      </c>
    </row>
    <row r="41" spans="1:7" ht="13.5" thickBot="1" x14ac:dyDescent="0.25">
      <c r="A41" s="189"/>
      <c r="B41" s="190"/>
      <c r="C41" s="191"/>
      <c r="D41" s="219"/>
      <c r="E41" s="193"/>
      <c r="F41" s="193"/>
      <c r="G41" s="194"/>
    </row>
    <row r="42" spans="1:7" ht="13.5" thickBot="1" x14ac:dyDescent="0.25">
      <c r="A42" s="163" t="s">
        <v>48</v>
      </c>
      <c r="B42" s="164"/>
      <c r="C42" s="165"/>
      <c r="D42" s="62"/>
      <c r="E42" s="63"/>
      <c r="F42" s="64"/>
      <c r="G42" s="65"/>
    </row>
    <row r="43" spans="1:7" x14ac:dyDescent="0.2">
      <c r="A43" s="203" t="s">
        <v>49</v>
      </c>
      <c r="B43" s="199"/>
      <c r="C43" s="200"/>
      <c r="D43" s="204" t="s">
        <v>45</v>
      </c>
      <c r="E43" s="54">
        <v>3</v>
      </c>
      <c r="F43" s="54">
        <v>267</v>
      </c>
      <c r="G43" s="50">
        <f>E43*F43</f>
        <v>801</v>
      </c>
    </row>
    <row r="44" spans="1:7" x14ac:dyDescent="0.2">
      <c r="A44" s="207" t="s">
        <v>50</v>
      </c>
      <c r="B44" s="208"/>
      <c r="C44" s="209"/>
      <c r="D44" s="205"/>
      <c r="E44" s="210">
        <v>2</v>
      </c>
      <c r="F44" s="212"/>
      <c r="G44" s="235">
        <f>E44*F44</f>
        <v>0</v>
      </c>
    </row>
    <row r="45" spans="1:7" x14ac:dyDescent="0.2">
      <c r="A45" s="198" t="s">
        <v>51</v>
      </c>
      <c r="B45" s="199"/>
      <c r="C45" s="200"/>
      <c r="D45" s="205"/>
      <c r="E45" s="211"/>
      <c r="F45" s="213"/>
      <c r="G45" s="236"/>
    </row>
    <row r="46" spans="1:7" x14ac:dyDescent="0.2">
      <c r="A46" s="198" t="s">
        <v>52</v>
      </c>
      <c r="B46" s="199"/>
      <c r="C46" s="200"/>
      <c r="D46" s="205"/>
      <c r="E46" s="57"/>
      <c r="F46" s="52"/>
      <c r="G46" s="45">
        <f>E46*F46</f>
        <v>0</v>
      </c>
    </row>
    <row r="47" spans="1:7" x14ac:dyDescent="0.2">
      <c r="A47" s="237" t="s">
        <v>53</v>
      </c>
      <c r="B47" s="238"/>
      <c r="C47" s="239"/>
      <c r="D47" s="205"/>
      <c r="E47" s="57">
        <v>3</v>
      </c>
      <c r="F47" s="52"/>
      <c r="G47" s="45">
        <f>E47*F47</f>
        <v>0</v>
      </c>
    </row>
    <row r="48" spans="1:7" ht="13.5" thickBot="1" x14ac:dyDescent="0.25">
      <c r="A48" s="240" t="s">
        <v>54</v>
      </c>
      <c r="B48" s="241"/>
      <c r="C48" s="242"/>
      <c r="D48" s="206"/>
      <c r="E48" s="66">
        <v>8</v>
      </c>
      <c r="F48" s="67"/>
      <c r="G48" s="68">
        <f>E48*F48</f>
        <v>0</v>
      </c>
    </row>
    <row r="49" spans="1:7" x14ac:dyDescent="0.2">
      <c r="A49" s="69"/>
      <c r="B49" s="70"/>
      <c r="C49" s="70"/>
      <c r="D49" s="70"/>
      <c r="E49" s="71"/>
      <c r="F49" s="70"/>
      <c r="G49" s="72"/>
    </row>
    <row r="50" spans="1:7" x14ac:dyDescent="0.2">
      <c r="A50" s="73"/>
      <c r="B50" s="25"/>
      <c r="C50" s="25"/>
      <c r="D50" s="25"/>
      <c r="E50" s="17"/>
      <c r="F50" s="25"/>
      <c r="G50" s="74"/>
    </row>
    <row r="51" spans="1:7" ht="13.5" thickBot="1" x14ac:dyDescent="0.25">
      <c r="A51" s="73"/>
      <c r="B51" s="25"/>
      <c r="C51" s="25"/>
      <c r="D51" s="25"/>
      <c r="E51" s="17"/>
      <c r="F51" s="25"/>
      <c r="G51" s="74"/>
    </row>
    <row r="52" spans="1:7" ht="14.25" x14ac:dyDescent="0.2">
      <c r="A52" s="155" t="s">
        <v>30</v>
      </c>
      <c r="B52" s="156"/>
      <c r="C52" s="157"/>
      <c r="D52" s="161" t="s">
        <v>31</v>
      </c>
      <c r="E52" s="161"/>
      <c r="F52" s="161" t="s">
        <v>32</v>
      </c>
      <c r="G52" s="162"/>
    </row>
    <row r="53" spans="1:7" ht="26.25" thickBot="1" x14ac:dyDescent="0.25">
      <c r="A53" s="158"/>
      <c r="B53" s="159"/>
      <c r="C53" s="160"/>
      <c r="D53" s="35" t="s">
        <v>33</v>
      </c>
      <c r="E53" s="35" t="s">
        <v>34</v>
      </c>
      <c r="F53" s="36" t="s">
        <v>35</v>
      </c>
      <c r="G53" s="37" t="s">
        <v>36</v>
      </c>
    </row>
    <row r="54" spans="1:7" x14ac:dyDescent="0.2">
      <c r="A54" s="251" t="s">
        <v>55</v>
      </c>
      <c r="B54" s="252"/>
      <c r="C54" s="252"/>
      <c r="D54" s="255"/>
      <c r="E54" s="256"/>
      <c r="F54" s="226"/>
      <c r="G54" s="228"/>
    </row>
    <row r="55" spans="1:7" ht="13.5" thickBot="1" x14ac:dyDescent="0.25">
      <c r="A55" s="253"/>
      <c r="B55" s="254"/>
      <c r="C55" s="254"/>
      <c r="D55" s="206"/>
      <c r="E55" s="257"/>
      <c r="F55" s="227"/>
      <c r="G55" s="229"/>
    </row>
    <row r="56" spans="1:7" x14ac:dyDescent="0.2">
      <c r="A56" s="230" t="s">
        <v>56</v>
      </c>
      <c r="B56" s="231"/>
      <c r="C56" s="231"/>
      <c r="D56" s="204" t="s">
        <v>45</v>
      </c>
      <c r="E56" s="49">
        <v>25</v>
      </c>
      <c r="F56" s="54"/>
      <c r="G56" s="50">
        <f>E56*F56</f>
        <v>0</v>
      </c>
    </row>
    <row r="57" spans="1:7" x14ac:dyDescent="0.2">
      <c r="A57" s="234" t="s">
        <v>57</v>
      </c>
      <c r="B57" s="208"/>
      <c r="C57" s="208"/>
      <c r="D57" s="232"/>
      <c r="E57" s="75">
        <v>5</v>
      </c>
      <c r="F57" s="52"/>
      <c r="G57" s="45">
        <f>E57*F57</f>
        <v>0</v>
      </c>
    </row>
    <row r="58" spans="1:7" x14ac:dyDescent="0.2">
      <c r="A58" s="201" t="s">
        <v>58</v>
      </c>
      <c r="B58" s="202"/>
      <c r="C58" s="202"/>
      <c r="D58" s="232"/>
      <c r="E58" s="76"/>
      <c r="F58" s="75"/>
      <c r="G58" s="53"/>
    </row>
    <row r="59" spans="1:7" x14ac:dyDescent="0.2">
      <c r="A59" s="182" t="s">
        <v>59</v>
      </c>
      <c r="B59" s="183"/>
      <c r="C59" s="183"/>
      <c r="D59" s="232"/>
      <c r="E59" s="52">
        <v>4</v>
      </c>
      <c r="F59" s="52">
        <v>267</v>
      </c>
      <c r="G59" s="45">
        <f>E59*F59</f>
        <v>1068</v>
      </c>
    </row>
    <row r="60" spans="1:7" x14ac:dyDescent="0.2">
      <c r="A60" s="182" t="s">
        <v>60</v>
      </c>
      <c r="B60" s="183"/>
      <c r="C60" s="183"/>
      <c r="D60" s="232"/>
      <c r="E60" s="57">
        <v>12</v>
      </c>
      <c r="F60" s="52"/>
      <c r="G60" s="45">
        <f>E60*F60</f>
        <v>0</v>
      </c>
    </row>
    <row r="61" spans="1:7" x14ac:dyDescent="0.2">
      <c r="A61" s="198" t="s">
        <v>61</v>
      </c>
      <c r="B61" s="199"/>
      <c r="C61" s="199"/>
      <c r="D61" s="232"/>
      <c r="E61" s="57">
        <v>30</v>
      </c>
      <c r="F61" s="52"/>
      <c r="G61" s="45">
        <f>E61*F61</f>
        <v>0</v>
      </c>
    </row>
    <row r="62" spans="1:7" x14ac:dyDescent="0.2">
      <c r="A62" s="243" t="s">
        <v>62</v>
      </c>
      <c r="B62" s="244"/>
      <c r="C62" s="245"/>
      <c r="D62" s="232"/>
      <c r="E62" s="77"/>
      <c r="F62" s="58"/>
      <c r="G62" s="59"/>
    </row>
    <row r="63" spans="1:7" x14ac:dyDescent="0.2">
      <c r="A63" s="246" t="s">
        <v>63</v>
      </c>
      <c r="B63" s="247"/>
      <c r="C63" s="248"/>
      <c r="D63" s="232"/>
      <c r="E63" s="42"/>
      <c r="F63" s="78"/>
      <c r="G63" s="43"/>
    </row>
    <row r="64" spans="1:7" x14ac:dyDescent="0.2">
      <c r="A64" s="246"/>
      <c r="B64" s="247"/>
      <c r="C64" s="248"/>
      <c r="D64" s="232"/>
      <c r="E64" s="42"/>
      <c r="F64" s="78"/>
      <c r="G64" s="43"/>
    </row>
    <row r="65" spans="1:7" x14ac:dyDescent="0.2">
      <c r="A65" s="182" t="s">
        <v>64</v>
      </c>
      <c r="B65" s="183"/>
      <c r="C65" s="183"/>
      <c r="D65" s="232"/>
      <c r="E65" s="44">
        <v>15</v>
      </c>
      <c r="F65" s="52"/>
      <c r="G65" s="45">
        <f>E65*F65</f>
        <v>0</v>
      </c>
    </row>
    <row r="66" spans="1:7" x14ac:dyDescent="0.2">
      <c r="A66" s="27" t="s">
        <v>65</v>
      </c>
      <c r="B66" s="25"/>
      <c r="C66" s="79">
        <v>6</v>
      </c>
      <c r="D66" s="232"/>
      <c r="E66" s="80">
        <f>C66*7.5</f>
        <v>45</v>
      </c>
      <c r="F66" s="52">
        <v>0</v>
      </c>
      <c r="G66" s="45">
        <f>E66*F66</f>
        <v>0</v>
      </c>
    </row>
    <row r="67" spans="1:7" x14ac:dyDescent="0.2">
      <c r="A67" s="249" t="s">
        <v>66</v>
      </c>
      <c r="B67" s="250"/>
      <c r="C67" s="248"/>
      <c r="D67" s="232"/>
      <c r="E67" s="41"/>
      <c r="F67" s="81"/>
      <c r="G67" s="82"/>
    </row>
    <row r="68" spans="1:7" x14ac:dyDescent="0.2">
      <c r="A68" s="246"/>
      <c r="B68" s="247"/>
      <c r="C68" s="248"/>
      <c r="D68" s="232"/>
      <c r="E68" s="41"/>
      <c r="F68" s="81"/>
      <c r="G68" s="82"/>
    </row>
    <row r="69" spans="1:7" x14ac:dyDescent="0.2">
      <c r="A69" s="246"/>
      <c r="B69" s="247"/>
      <c r="C69" s="248"/>
      <c r="D69" s="232"/>
      <c r="E69" s="41"/>
      <c r="F69" s="81"/>
      <c r="G69" s="82"/>
    </row>
    <row r="70" spans="1:7" x14ac:dyDescent="0.2">
      <c r="A70" s="182" t="s">
        <v>67</v>
      </c>
      <c r="B70" s="183"/>
      <c r="C70" s="183"/>
      <c r="D70" s="232"/>
      <c r="E70" s="52">
        <v>25</v>
      </c>
      <c r="F70" s="52">
        <v>0</v>
      </c>
      <c r="G70" s="45">
        <f>E70*F70</f>
        <v>0</v>
      </c>
    </row>
    <row r="71" spans="1:7" x14ac:dyDescent="0.2">
      <c r="A71" s="266" t="s">
        <v>68</v>
      </c>
      <c r="B71" s="267"/>
      <c r="C71" s="268"/>
      <c r="D71" s="232"/>
      <c r="E71" s="52"/>
      <c r="F71" s="52"/>
      <c r="G71" s="45"/>
    </row>
    <row r="72" spans="1:7" x14ac:dyDescent="0.2">
      <c r="A72" s="269" t="s">
        <v>69</v>
      </c>
      <c r="B72" s="270"/>
      <c r="C72" s="271"/>
      <c r="D72" s="232"/>
      <c r="E72" s="41"/>
      <c r="F72" s="81"/>
      <c r="G72" s="82">
        <v>0</v>
      </c>
    </row>
    <row r="73" spans="1:7" x14ac:dyDescent="0.2">
      <c r="A73" s="272" t="s">
        <v>70</v>
      </c>
      <c r="B73" s="273"/>
      <c r="C73" s="273"/>
      <c r="D73" s="232"/>
      <c r="E73" s="52">
        <v>12</v>
      </c>
      <c r="F73" s="52">
        <v>0</v>
      </c>
      <c r="G73" s="45">
        <f>E73*F73</f>
        <v>0</v>
      </c>
    </row>
    <row r="74" spans="1:7" x14ac:dyDescent="0.2">
      <c r="A74" s="46" t="s">
        <v>71</v>
      </c>
      <c r="B74" s="47"/>
      <c r="C74" s="83">
        <v>5</v>
      </c>
      <c r="D74" s="233"/>
      <c r="E74" s="52">
        <f>E73*C74</f>
        <v>60</v>
      </c>
      <c r="F74" s="52">
        <v>0</v>
      </c>
      <c r="G74" s="45">
        <f>E74*F74</f>
        <v>0</v>
      </c>
    </row>
    <row r="75" spans="1:7" ht="13.5" thickBot="1" x14ac:dyDescent="0.25">
      <c r="A75" s="274" t="s">
        <v>72</v>
      </c>
      <c r="B75" s="275"/>
      <c r="C75" s="276"/>
      <c r="D75" s="84" t="s">
        <v>73</v>
      </c>
      <c r="E75" s="67">
        <v>60</v>
      </c>
      <c r="F75" s="67">
        <v>0</v>
      </c>
      <c r="G75" s="68">
        <f>E75*F75</f>
        <v>0</v>
      </c>
    </row>
    <row r="76" spans="1:7" x14ac:dyDescent="0.2">
      <c r="A76" s="277" t="s">
        <v>74</v>
      </c>
      <c r="B76" s="278"/>
      <c r="C76" s="278"/>
      <c r="D76" s="204" t="s">
        <v>75</v>
      </c>
      <c r="E76" s="258">
        <v>10</v>
      </c>
      <c r="F76" s="258">
        <v>23</v>
      </c>
      <c r="G76" s="260">
        <f>E76*F76</f>
        <v>230</v>
      </c>
    </row>
    <row r="77" spans="1:7" x14ac:dyDescent="0.2">
      <c r="A77" s="279"/>
      <c r="B77" s="280"/>
      <c r="C77" s="280"/>
      <c r="D77" s="218"/>
      <c r="E77" s="259"/>
      <c r="F77" s="259"/>
      <c r="G77" s="261"/>
    </row>
    <row r="78" spans="1:7" x14ac:dyDescent="0.2">
      <c r="A78" s="262" t="s">
        <v>101</v>
      </c>
      <c r="B78" s="263"/>
      <c r="C78" s="263"/>
      <c r="D78" s="218"/>
      <c r="E78" s="259"/>
      <c r="F78" s="259"/>
      <c r="G78" s="261"/>
    </row>
    <row r="79" spans="1:7" x14ac:dyDescent="0.2">
      <c r="D79" s="218"/>
      <c r="E79" s="85"/>
      <c r="F79" s="85"/>
      <c r="G79" s="86"/>
    </row>
    <row r="80" spans="1:7" ht="13.5" thickBot="1" x14ac:dyDescent="0.25">
      <c r="A80" s="264" t="s">
        <v>76</v>
      </c>
      <c r="B80" s="265"/>
      <c r="C80" s="265"/>
      <c r="D80" s="219"/>
      <c r="E80" s="60">
        <v>10</v>
      </c>
      <c r="F80" s="60">
        <v>0</v>
      </c>
      <c r="G80" s="61">
        <f>E80*F80</f>
        <v>0</v>
      </c>
    </row>
    <row r="81" spans="1:7" x14ac:dyDescent="0.2">
      <c r="A81" s="294" t="s">
        <v>77</v>
      </c>
      <c r="B81" s="295"/>
      <c r="C81" s="295"/>
      <c r="D81" s="87" t="s">
        <v>78</v>
      </c>
      <c r="E81" s="88">
        <v>60</v>
      </c>
      <c r="F81" s="88">
        <v>20</v>
      </c>
      <c r="G81" s="89">
        <f>E81*F81</f>
        <v>1200</v>
      </c>
    </row>
    <row r="82" spans="1:7" x14ac:dyDescent="0.2">
      <c r="A82" s="296" t="s">
        <v>98</v>
      </c>
      <c r="B82" s="297"/>
      <c r="C82" s="297"/>
      <c r="D82" s="90"/>
      <c r="E82" s="52"/>
      <c r="F82" s="52"/>
      <c r="G82" s="45"/>
    </row>
    <row r="83" spans="1:7" x14ac:dyDescent="0.2">
      <c r="A83" s="298" t="s">
        <v>97</v>
      </c>
      <c r="B83" s="299"/>
      <c r="C83" s="299"/>
      <c r="D83" s="90"/>
      <c r="E83" s="52"/>
      <c r="F83" s="52"/>
      <c r="G83" s="45"/>
    </row>
    <row r="84" spans="1:7" x14ac:dyDescent="0.2">
      <c r="A84" s="117" t="s">
        <v>99</v>
      </c>
      <c r="D84" s="90"/>
      <c r="E84" s="52"/>
      <c r="F84" s="52"/>
      <c r="G84" s="45"/>
    </row>
    <row r="85" spans="1:7" x14ac:dyDescent="0.2">
      <c r="A85" s="300" t="s">
        <v>79</v>
      </c>
      <c r="B85" s="301"/>
      <c r="C85" s="301"/>
      <c r="D85" s="90"/>
      <c r="E85" s="302">
        <v>70</v>
      </c>
      <c r="F85" s="302">
        <v>5</v>
      </c>
      <c r="G85" s="281">
        <f>E85*F85</f>
        <v>350</v>
      </c>
    </row>
    <row r="86" spans="1:7" x14ac:dyDescent="0.2">
      <c r="A86" s="25" t="s">
        <v>100</v>
      </c>
      <c r="B86" s="73"/>
      <c r="C86" s="73"/>
      <c r="D86" s="56"/>
      <c r="E86" s="192"/>
      <c r="F86" s="192"/>
      <c r="G86" s="184"/>
    </row>
    <row r="87" spans="1:7" ht="13.5" thickBot="1" x14ac:dyDescent="0.25">
      <c r="D87" s="91"/>
      <c r="E87" s="303"/>
      <c r="F87" s="303"/>
      <c r="G87" s="282"/>
    </row>
    <row r="88" spans="1:7" ht="13.5" thickBot="1" x14ac:dyDescent="0.25">
      <c r="A88" s="189"/>
      <c r="B88" s="190"/>
      <c r="C88" s="191"/>
      <c r="D88" s="25"/>
      <c r="E88" s="25"/>
      <c r="F88" s="25"/>
      <c r="G88" s="74"/>
    </row>
    <row r="89" spans="1:7" x14ac:dyDescent="0.2">
      <c r="A89" s="25"/>
      <c r="B89" s="25"/>
      <c r="C89" s="25"/>
      <c r="D89" s="25"/>
      <c r="E89" s="25"/>
      <c r="G89" s="74"/>
    </row>
    <row r="90" spans="1:7" ht="13.5" thickBot="1" x14ac:dyDescent="0.25">
      <c r="A90" s="25"/>
      <c r="B90" s="25"/>
      <c r="C90" s="25"/>
      <c r="D90" s="25"/>
      <c r="E90" s="25"/>
      <c r="F90" s="25"/>
      <c r="G90" s="74"/>
    </row>
    <row r="91" spans="1:7" x14ac:dyDescent="0.2">
      <c r="A91" s="283" t="s">
        <v>80</v>
      </c>
      <c r="B91" s="284"/>
      <c r="C91" s="284"/>
      <c r="D91" s="285"/>
      <c r="E91" s="286"/>
      <c r="F91" s="92"/>
      <c r="G91" s="291">
        <f>IF(SUM(G32:G87)&gt;12000,"ERREUR",SUM(G32:G87))</f>
        <v>4183</v>
      </c>
    </row>
    <row r="92" spans="1:7" ht="13.5" thickBot="1" x14ac:dyDescent="0.25">
      <c r="A92" s="287"/>
      <c r="B92" s="288"/>
      <c r="C92" s="288"/>
      <c r="D92" s="289"/>
      <c r="E92" s="290"/>
      <c r="F92" s="92"/>
      <c r="G92" s="292"/>
    </row>
    <row r="93" spans="1:7" x14ac:dyDescent="0.2">
      <c r="A93" s="25"/>
      <c r="B93" s="25"/>
      <c r="C93" s="25"/>
      <c r="D93" s="25"/>
      <c r="E93" s="25"/>
      <c r="F93" s="25"/>
      <c r="G93" s="25"/>
    </row>
    <row r="94" spans="1:7" x14ac:dyDescent="0.2">
      <c r="A94" s="25"/>
      <c r="B94" s="25"/>
      <c r="C94" s="25"/>
      <c r="D94" s="25"/>
      <c r="E94" s="25"/>
      <c r="F94" s="25"/>
      <c r="G94" s="25"/>
    </row>
    <row r="95" spans="1:7" x14ac:dyDescent="0.2">
      <c r="A95" s="25"/>
      <c r="B95" s="25"/>
      <c r="C95" s="25"/>
      <c r="D95" s="25"/>
      <c r="E95" s="25"/>
      <c r="F95" s="25"/>
      <c r="G95" s="25"/>
    </row>
    <row r="96" spans="1:7" x14ac:dyDescent="0.2">
      <c r="A96" s="293" t="s">
        <v>81</v>
      </c>
      <c r="B96" s="293"/>
      <c r="C96" s="293"/>
      <c r="D96" s="293"/>
      <c r="E96" s="293"/>
      <c r="F96" s="293"/>
      <c r="G96" s="293"/>
    </row>
    <row r="97" spans="1:7" x14ac:dyDescent="0.2">
      <c r="A97" s="293" t="s">
        <v>82</v>
      </c>
      <c r="B97" s="293"/>
      <c r="C97" s="293"/>
      <c r="D97" s="293"/>
      <c r="E97" s="293"/>
      <c r="F97" s="293"/>
      <c r="G97" s="293"/>
    </row>
    <row r="98" spans="1:7" ht="13.5" x14ac:dyDescent="0.25">
      <c r="A98" s="315" t="s">
        <v>83</v>
      </c>
      <c r="B98" s="315"/>
      <c r="C98" s="315"/>
      <c r="D98" s="315"/>
      <c r="E98" s="315"/>
      <c r="F98" s="315"/>
    </row>
    <row r="99" spans="1:7" x14ac:dyDescent="0.2">
      <c r="A99" s="93"/>
      <c r="B99" s="316" t="s">
        <v>84</v>
      </c>
      <c r="C99" s="316"/>
      <c r="D99" s="316"/>
      <c r="E99" s="94"/>
      <c r="F99" s="94"/>
      <c r="G99" s="25"/>
    </row>
    <row r="100" spans="1:7" x14ac:dyDescent="0.2">
      <c r="A100" s="94"/>
      <c r="B100" s="94"/>
      <c r="C100" s="94"/>
      <c r="D100" s="94"/>
      <c r="E100" s="94"/>
      <c r="F100" s="94"/>
      <c r="G100" s="25"/>
    </row>
    <row r="101" spans="1:7" x14ac:dyDescent="0.2">
      <c r="A101" s="94"/>
      <c r="B101" s="94"/>
      <c r="C101" s="94"/>
      <c r="D101" s="94"/>
      <c r="E101" s="94"/>
      <c r="F101" s="94"/>
      <c r="G101" s="25"/>
    </row>
    <row r="102" spans="1:7" x14ac:dyDescent="0.2">
      <c r="A102" s="94"/>
      <c r="B102" s="94"/>
      <c r="C102" s="94"/>
      <c r="D102" s="94"/>
      <c r="E102" s="94"/>
      <c r="F102" s="94"/>
      <c r="G102" s="25"/>
    </row>
    <row r="103" spans="1:7" x14ac:dyDescent="0.2">
      <c r="A103" s="94"/>
      <c r="B103" s="94"/>
      <c r="C103" s="94"/>
      <c r="D103" s="94"/>
      <c r="E103" s="94"/>
      <c r="F103" s="94"/>
      <c r="G103" s="25"/>
    </row>
    <row r="104" spans="1:7" x14ac:dyDescent="0.2">
      <c r="A104" s="94"/>
      <c r="B104" s="94"/>
      <c r="C104" s="94"/>
      <c r="D104" s="94"/>
      <c r="E104" s="94"/>
      <c r="F104" s="94"/>
      <c r="G104" s="25"/>
    </row>
    <row r="105" spans="1:7" x14ac:dyDescent="0.2">
      <c r="A105" s="94"/>
      <c r="B105" s="94"/>
      <c r="C105" s="94"/>
      <c r="D105" s="94"/>
      <c r="E105" s="94"/>
      <c r="F105" s="94"/>
      <c r="G105" s="25"/>
    </row>
    <row r="106" spans="1:7" x14ac:dyDescent="0.2">
      <c r="A106" s="94"/>
      <c r="B106" s="94"/>
      <c r="C106" s="94"/>
      <c r="D106" s="94"/>
      <c r="E106" s="94"/>
      <c r="F106" s="94"/>
      <c r="G106" s="25"/>
    </row>
    <row r="107" spans="1:7" ht="13.5" thickBot="1" x14ac:dyDescent="0.25">
      <c r="A107" s="25"/>
      <c r="B107" s="25"/>
      <c r="C107" s="25"/>
      <c r="D107" s="25"/>
      <c r="E107" s="25"/>
      <c r="F107" s="25"/>
      <c r="G107" s="25"/>
    </row>
    <row r="108" spans="1:7" ht="16.5" thickBot="1" x14ac:dyDescent="0.25">
      <c r="A108" s="317" t="s">
        <v>85</v>
      </c>
      <c r="B108" s="318"/>
      <c r="C108" s="318"/>
      <c r="D108" s="318"/>
      <c r="E108" s="318"/>
      <c r="F108" s="318"/>
      <c r="G108" s="319"/>
    </row>
    <row r="109" spans="1:7" x14ac:dyDescent="0.2">
      <c r="A109" s="320" t="s">
        <v>86</v>
      </c>
      <c r="B109" s="285"/>
      <c r="C109" s="285"/>
      <c r="D109" s="285"/>
      <c r="E109" s="285"/>
      <c r="F109" s="285"/>
      <c r="G109" s="286"/>
    </row>
    <row r="110" spans="1:7" x14ac:dyDescent="0.2">
      <c r="A110" s="321" t="s">
        <v>87</v>
      </c>
      <c r="B110" s="322"/>
      <c r="C110" s="322"/>
      <c r="D110" s="95">
        <v>1</v>
      </c>
      <c r="G110" s="18"/>
    </row>
    <row r="111" spans="1:7" ht="15.75" x14ac:dyDescent="0.25">
      <c r="A111" s="323" t="s">
        <v>88</v>
      </c>
      <c r="B111" s="324"/>
      <c r="C111" s="324"/>
      <c r="D111" s="324"/>
      <c r="E111" s="324"/>
      <c r="F111" s="324"/>
      <c r="G111" s="325"/>
    </row>
    <row r="112" spans="1:7" ht="15.75" x14ac:dyDescent="0.25">
      <c r="A112" s="96" t="s">
        <v>89</v>
      </c>
      <c r="B112" s="97"/>
      <c r="C112" s="97"/>
      <c r="D112" s="99">
        <f>IF(AND(G91&gt;=9001,G91&lt;=9999,D110=1),10000,IF(AND(G91&gt;=3400,G91&lt;=9000),IF(D110=1,IF(G91&lt;&gt;0,IF((10000-G91)/2&gt;1000,(10000-G91)/2,1000),""),""),""))</f>
        <v>2908.5</v>
      </c>
      <c r="E112" s="100" t="s">
        <v>90</v>
      </c>
      <c r="G112" s="98"/>
    </row>
    <row r="113" spans="1:7" ht="13.5" thickBot="1" x14ac:dyDescent="0.25">
      <c r="A113" s="304" t="s">
        <v>91</v>
      </c>
      <c r="B113" s="305"/>
      <c r="C113" s="305"/>
      <c r="D113" s="305"/>
      <c r="E113" s="305"/>
      <c r="F113" s="305"/>
      <c r="G113" s="306"/>
    </row>
    <row r="114" spans="1:7" x14ac:dyDescent="0.2">
      <c r="A114" s="307" t="s">
        <v>92</v>
      </c>
      <c r="B114" s="308"/>
      <c r="C114" s="308"/>
      <c r="D114" s="308"/>
      <c r="E114" s="308"/>
      <c r="F114" s="308"/>
      <c r="G114" s="309"/>
    </row>
    <row r="115" spans="1:7" x14ac:dyDescent="0.2">
      <c r="A115" s="310"/>
      <c r="B115" s="311"/>
      <c r="C115" s="311"/>
      <c r="D115" s="311"/>
      <c r="E115" s="311"/>
      <c r="F115" s="311"/>
      <c r="G115" s="312"/>
    </row>
    <row r="116" spans="1:7" ht="16.5" thickBot="1" x14ac:dyDescent="0.3">
      <c r="A116" s="105" t="s">
        <v>93</v>
      </c>
      <c r="B116" s="106"/>
      <c r="C116" s="106"/>
      <c r="D116" s="107" t="str">
        <f>IF(G91&gt;10000,(G91-10000)*0.25,"")</f>
        <v/>
      </c>
      <c r="E116" s="108" t="s">
        <v>90</v>
      </c>
      <c r="G116" s="109"/>
    </row>
    <row r="117" spans="1:7" x14ac:dyDescent="0.2">
      <c r="A117" s="307" t="s">
        <v>94</v>
      </c>
      <c r="B117" s="308"/>
      <c r="C117" s="308"/>
      <c r="D117" s="313">
        <f>IF(AND(G91&gt;=3400,G91&lt;=9000,D110&lt;&gt;1),G91,IF(AND(G91&gt;=3400,G91&lt;=9000,D110=1),G91+D112,IF(G91&gt;10000,G91+D116,IF(AND(G91&gt;=9001,G91&lt;=9999,D112=10000),D112,G91))))</f>
        <v>7091.5</v>
      </c>
      <c r="E117" s="101"/>
      <c r="F117" s="101"/>
      <c r="G117" s="102"/>
    </row>
    <row r="118" spans="1:7" x14ac:dyDescent="0.2">
      <c r="A118" s="310"/>
      <c r="B118" s="311"/>
      <c r="C118" s="311"/>
      <c r="D118" s="314"/>
      <c r="E118" s="103"/>
      <c r="F118" s="103"/>
      <c r="G118" s="104"/>
    </row>
    <row r="119" spans="1:7" ht="15.75" x14ac:dyDescent="0.25">
      <c r="A119" s="110" t="s">
        <v>95</v>
      </c>
      <c r="B119" s="6"/>
      <c r="C119" s="6"/>
      <c r="D119" s="111">
        <f>ROUNDUP(D117,-2)</f>
        <v>7100</v>
      </c>
      <c r="E119" s="112"/>
      <c r="F119" s="6"/>
      <c r="G119" s="113"/>
    </row>
    <row r="120" spans="1:7" ht="16.5" thickBot="1" x14ac:dyDescent="0.3">
      <c r="A120" s="114" t="s">
        <v>96</v>
      </c>
      <c r="B120" s="5"/>
      <c r="C120" s="5"/>
      <c r="D120" s="115">
        <f>D119/10000</f>
        <v>0.71</v>
      </c>
      <c r="E120" s="5"/>
      <c r="F120" s="5"/>
      <c r="G120" s="116"/>
    </row>
    <row r="121" spans="1:7" x14ac:dyDescent="0.2">
      <c r="A121" s="25"/>
      <c r="B121" s="25"/>
      <c r="C121" s="25"/>
      <c r="D121" s="25"/>
      <c r="E121" s="25"/>
      <c r="F121" s="25"/>
      <c r="G121" s="25"/>
    </row>
  </sheetData>
  <protectedRanges>
    <protectedRange password="CC7E" sqref="G32:G41" name="Formule_1"/>
  </protectedRanges>
  <mergeCells count="106">
    <mergeCell ref="A113:G113"/>
    <mergeCell ref="A114:G115"/>
    <mergeCell ref="A117:C118"/>
    <mergeCell ref="D117:D118"/>
    <mergeCell ref="A98:F98"/>
    <mergeCell ref="B99:D99"/>
    <mergeCell ref="A108:G108"/>
    <mergeCell ref="A109:G109"/>
    <mergeCell ref="A110:C110"/>
    <mergeCell ref="A111:G111"/>
    <mergeCell ref="G85:G87"/>
    <mergeCell ref="A88:C88"/>
    <mergeCell ref="A91:E92"/>
    <mergeCell ref="G91:G92"/>
    <mergeCell ref="A96:G96"/>
    <mergeCell ref="A97:G97"/>
    <mergeCell ref="A81:C81"/>
    <mergeCell ref="A82:C82"/>
    <mergeCell ref="A83:C83"/>
    <mergeCell ref="A85:C85"/>
    <mergeCell ref="E85:E87"/>
    <mergeCell ref="F85:F87"/>
    <mergeCell ref="D76:D80"/>
    <mergeCell ref="E76:E78"/>
    <mergeCell ref="F76:F78"/>
    <mergeCell ref="G76:G78"/>
    <mergeCell ref="A78:C78"/>
    <mergeCell ref="A80:C80"/>
    <mergeCell ref="A70:C70"/>
    <mergeCell ref="A71:C71"/>
    <mergeCell ref="A72:C72"/>
    <mergeCell ref="A73:C73"/>
    <mergeCell ref="A75:C75"/>
    <mergeCell ref="A76:C77"/>
    <mergeCell ref="F54:F55"/>
    <mergeCell ref="G54:G55"/>
    <mergeCell ref="A56:C56"/>
    <mergeCell ref="D56:D74"/>
    <mergeCell ref="A57:C57"/>
    <mergeCell ref="A58:C58"/>
    <mergeCell ref="A59:C59"/>
    <mergeCell ref="G44:G45"/>
    <mergeCell ref="A45:C45"/>
    <mergeCell ref="A46:C46"/>
    <mergeCell ref="A47:C47"/>
    <mergeCell ref="A48:C48"/>
    <mergeCell ref="A52:C53"/>
    <mergeCell ref="D52:E52"/>
    <mergeCell ref="F52:G52"/>
    <mergeCell ref="A60:C60"/>
    <mergeCell ref="A61:C61"/>
    <mergeCell ref="A62:C62"/>
    <mergeCell ref="A63:C64"/>
    <mergeCell ref="A65:C65"/>
    <mergeCell ref="A67:C69"/>
    <mergeCell ref="A54:C55"/>
    <mergeCell ref="D54:D55"/>
    <mergeCell ref="E54:E55"/>
    <mergeCell ref="A42:C42"/>
    <mergeCell ref="A43:C43"/>
    <mergeCell ref="D43:D48"/>
    <mergeCell ref="A44:C44"/>
    <mergeCell ref="E44:E45"/>
    <mergeCell ref="F44:F45"/>
    <mergeCell ref="A37:C37"/>
    <mergeCell ref="D37:D41"/>
    <mergeCell ref="A38:C39"/>
    <mergeCell ref="E38:E39"/>
    <mergeCell ref="F38:F39"/>
    <mergeCell ref="G38:G39"/>
    <mergeCell ref="A40:C41"/>
    <mergeCell ref="E40:E41"/>
    <mergeCell ref="F40:F41"/>
    <mergeCell ref="G40:G41"/>
    <mergeCell ref="A32:C32"/>
    <mergeCell ref="D32:D36"/>
    <mergeCell ref="A33:C33"/>
    <mergeCell ref="A34:C34"/>
    <mergeCell ref="A35:C35"/>
    <mergeCell ref="A36:C36"/>
    <mergeCell ref="A27:G27"/>
    <mergeCell ref="A28:G28"/>
    <mergeCell ref="A29:C30"/>
    <mergeCell ref="D29:E29"/>
    <mergeCell ref="F29:G29"/>
    <mergeCell ref="A31:C31"/>
    <mergeCell ref="C16:D16"/>
    <mergeCell ref="C17:D17"/>
    <mergeCell ref="A20:G20"/>
    <mergeCell ref="A21:G21"/>
    <mergeCell ref="A22:B22"/>
    <mergeCell ref="D22:E24"/>
    <mergeCell ref="A23:B23"/>
    <mergeCell ref="A12:G12"/>
    <mergeCell ref="A13:B13"/>
    <mergeCell ref="C13:E13"/>
    <mergeCell ref="C14:D14"/>
    <mergeCell ref="E14:E15"/>
    <mergeCell ref="C15:D15"/>
    <mergeCell ref="B2:F2"/>
    <mergeCell ref="A4:G5"/>
    <mergeCell ref="B8:D8"/>
    <mergeCell ref="E8:E9"/>
    <mergeCell ref="F8:G8"/>
    <mergeCell ref="B9:D9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LEMAISTRE</dc:creator>
  <cp:lastModifiedBy>David Boulignat</cp:lastModifiedBy>
  <dcterms:created xsi:type="dcterms:W3CDTF">2026-03-05T09:56:33Z</dcterms:created>
  <dcterms:modified xsi:type="dcterms:W3CDTF">2026-03-06T17:44:14Z</dcterms:modified>
</cp:coreProperties>
</file>